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6" i="1" l="1"/>
  <c r="G34" i="1"/>
  <c r="G30" i="1"/>
  <c r="G29" i="1"/>
  <c r="G38" i="1"/>
  <c r="G37" i="1"/>
  <c r="G27" i="1"/>
  <c r="G28" i="1"/>
  <c r="H20" i="1"/>
  <c r="H19" i="1"/>
  <c r="H21" i="1" l="1"/>
  <c r="G39" i="1"/>
  <c r="H23" i="1" l="1"/>
</calcChain>
</file>

<file path=xl/sharedStrings.xml><?xml version="1.0" encoding="utf-8"?>
<sst xmlns="http://schemas.openxmlformats.org/spreadsheetml/2006/main" count="56" uniqueCount="51">
  <si>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</si>
  <si>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</si>
  <si>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</si>
  <si>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</si>
  <si>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</si>
  <si>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</si>
  <si>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</si>
  <si>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</si>
  <si>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</si>
  <si>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</si>
  <si>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</si>
  <si>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</si>
  <si>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</si>
  <si>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</si>
  <si>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</si>
  <si>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</si>
  <si>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r>
      <t xml:space="preserve">1.4. Площадь жилых помещений-  </t>
    </r>
    <r>
      <rPr>
        <b/>
        <sz val="11"/>
        <color theme="1"/>
        <rFont val="Calibri"/>
        <family val="2"/>
        <charset val="204"/>
        <scheme val="minor"/>
      </rPr>
      <t>935,5кв.м.</t>
    </r>
  </si>
  <si>
    <r>
      <t>1.7. Степень износа: 29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</si>
  <si>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</si>
  <si>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</si>
  <si>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</si>
  <si>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</si>
  <si>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</si>
  <si>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</si>
  <si>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Израсходовано денежных средств за 2021год (руб)</t>
  </si>
  <si>
    <t>Обслуживание прибора учёта отопления</t>
  </si>
  <si>
    <t>1.8. Кадастровый номер 66:11:2601001:189</t>
  </si>
  <si>
    <t>1.9. Год постройки: 1983</t>
  </si>
  <si>
    <t>Управление МКД 1 полугодие</t>
  </si>
  <si>
    <t>тариф</t>
  </si>
  <si>
    <t>Управление МКД 2 полугодие</t>
  </si>
  <si>
    <t>Специалист по управлению МКД:</t>
  </si>
  <si>
    <t>И.В. Дубских</t>
  </si>
  <si>
    <t>Итого</t>
  </si>
  <si>
    <r>
      <t>1.5.МКД- 2</t>
    </r>
    <r>
      <rPr>
        <b/>
        <sz val="11"/>
        <color theme="1"/>
        <rFont val="Calibri"/>
        <family val="2"/>
        <charset val="204"/>
        <scheme val="minor"/>
      </rPr>
      <t xml:space="preserve"> этажа, 3 подъезда</t>
    </r>
  </si>
  <si>
    <t>1.6. Количество квартир: 22</t>
  </si>
  <si>
    <t>2022г.</t>
  </si>
  <si>
    <t>2022г</t>
  </si>
  <si>
    <t>Чистка канализационного выпуска до промежуточного колодца</t>
  </si>
  <si>
    <t>Установка общедомового узла учета ХВС</t>
  </si>
  <si>
    <t>Ремонт электроснабжения</t>
  </si>
  <si>
    <t>Ремонт кладки кирпичной во втором подвале МКД</t>
  </si>
  <si>
    <t>Замена соединительной колодки в эл.щите кв 11, шт</t>
  </si>
  <si>
    <t>Ремонт системы отопления в подвале мкд, м.п.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</si>
  <si>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</si>
  <si>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п. Спутник, ул. Лесная, д. 3</t>
    </r>
  </si>
  <si>
    <t>Предыдущий остаток на 01.01.2022г, (руб)</t>
  </si>
  <si>
    <t>Замена канализационного стояка, м.п.</t>
  </si>
  <si>
    <t xml:space="preserve">Установка табличек на подъезды, шт </t>
  </si>
  <si>
    <t>Остаток денежных средств на 01.01.2023г., (руб)</t>
  </si>
  <si>
    <t>31.03.2022г.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</si>
</sst>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O19" sqref="O1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45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3" t="s">
        <v>1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t="s">
        <v>44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16</v>
      </c>
    </row>
    <row r="10" spans="1:9" x14ac:dyDescent="0.25">
      <c r="A10" t="s">
        <v>34</v>
      </c>
    </row>
    <row r="11" spans="1:9" x14ac:dyDescent="0.25">
      <c r="A11" t="s">
        <v>35</v>
      </c>
    </row>
    <row r="12" spans="1:9" x14ac:dyDescent="0.25">
      <c r="A12" t="s">
        <v>17</v>
      </c>
    </row>
    <row r="13" spans="1:9" s="5" customFormat="1" x14ac:dyDescent="0.25">
      <c r="A13" t="s">
        <v>26</v>
      </c>
    </row>
    <row r="14" spans="1:9" s="5" customFormat="1" x14ac:dyDescent="0.25">
      <c r="A14" t="s">
        <v>27</v>
      </c>
    </row>
    <row r="15" spans="1:9" x14ac:dyDescent="0.25">
      <c r="A15" s="15" t="s">
        <v>4</v>
      </c>
      <c r="B15" s="16"/>
      <c r="C15" s="16"/>
      <c r="D15" s="16"/>
      <c r="E15" s="16"/>
      <c r="F15" s="16"/>
      <c r="G15" s="16"/>
      <c r="H15" s="16"/>
      <c r="I15" s="16"/>
    </row>
    <row r="16" spans="1:9" ht="17.25" customHeight="1" x14ac:dyDescent="0.25">
      <c r="A16" s="17" t="s">
        <v>8</v>
      </c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8" t="s">
        <v>5</v>
      </c>
      <c r="B17" s="9"/>
      <c r="C17" s="9"/>
      <c r="D17" s="9"/>
      <c r="E17" s="9"/>
      <c r="F17" s="9"/>
      <c r="G17" s="10"/>
      <c r="H17" s="6">
        <v>197782.46</v>
      </c>
      <c r="I17" s="7"/>
    </row>
    <row r="18" spans="1:9" x14ac:dyDescent="0.25">
      <c r="A18" s="8" t="s">
        <v>6</v>
      </c>
      <c r="B18" s="9"/>
      <c r="C18" s="9"/>
      <c r="D18" s="9"/>
      <c r="E18" s="9"/>
      <c r="F18" s="9"/>
      <c r="G18" s="10"/>
      <c r="H18" s="6">
        <v>195235.41</v>
      </c>
      <c r="I18" s="7"/>
    </row>
    <row r="19" spans="1:9" x14ac:dyDescent="0.25">
      <c r="A19" s="8" t="s">
        <v>18</v>
      </c>
      <c r="B19" s="9"/>
      <c r="C19" s="9"/>
      <c r="D19" s="9"/>
      <c r="E19" s="9"/>
      <c r="F19" s="9"/>
      <c r="G19" s="10"/>
      <c r="H19" s="6">
        <f>SUM(H18-H17)</f>
        <v>-2547.0499999999884</v>
      </c>
      <c r="I19" s="7"/>
    </row>
    <row r="20" spans="1:9" x14ac:dyDescent="0.25">
      <c r="A20" s="8" t="s">
        <v>7</v>
      </c>
      <c r="B20" s="9"/>
      <c r="C20" s="9"/>
      <c r="D20" s="9"/>
      <c r="E20" s="9"/>
      <c r="F20" s="9"/>
      <c r="G20" s="10"/>
      <c r="H20" s="6">
        <f>SUM(H18/H17)*100</f>
        <v>98.712196218006397</v>
      </c>
      <c r="I20" s="7"/>
    </row>
    <row r="21" spans="1:9" x14ac:dyDescent="0.25">
      <c r="A21" s="8" t="s">
        <v>24</v>
      </c>
      <c r="B21" s="9"/>
      <c r="C21" s="9"/>
      <c r="D21" s="9"/>
      <c r="E21" s="9"/>
      <c r="F21" s="9"/>
      <c r="G21" s="10"/>
      <c r="H21" s="6">
        <f>SUM(G27:H38)</f>
        <v>236772.505</v>
      </c>
      <c r="I21" s="7"/>
    </row>
    <row r="22" spans="1:9" x14ac:dyDescent="0.25">
      <c r="A22" s="8" t="s">
        <v>46</v>
      </c>
      <c r="B22" s="9"/>
      <c r="C22" s="9"/>
      <c r="D22" s="9"/>
      <c r="E22" s="9"/>
      <c r="F22" s="9"/>
      <c r="G22" s="10"/>
      <c r="H22" s="6">
        <v>-180612.1</v>
      </c>
      <c r="I22" s="7"/>
    </row>
    <row r="23" spans="1:9" x14ac:dyDescent="0.25">
      <c r="A23" s="8" t="s">
        <v>49</v>
      </c>
      <c r="B23" s="9"/>
      <c r="C23" s="9"/>
      <c r="D23" s="9"/>
      <c r="E23" s="9"/>
      <c r="F23" s="9"/>
      <c r="G23" s="10"/>
      <c r="H23" s="6">
        <f>SUM(H22+H18-H21)</f>
        <v>-222149.19500000001</v>
      </c>
      <c r="I23" s="7"/>
    </row>
    <row r="24" spans="1:9" x14ac:dyDescent="0.25">
      <c r="A24" s="19" t="s">
        <v>9</v>
      </c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" t="s">
        <v>10</v>
      </c>
    </row>
    <row r="26" spans="1:9" ht="35.25" customHeight="1" x14ac:dyDescent="0.25">
      <c r="A26" s="8" t="s">
        <v>12</v>
      </c>
      <c r="B26" s="10"/>
      <c r="C26" s="8" t="s">
        <v>15</v>
      </c>
      <c r="D26" s="10"/>
      <c r="E26" s="8" t="s">
        <v>14</v>
      </c>
      <c r="F26" s="10"/>
      <c r="G26" s="8" t="s">
        <v>13</v>
      </c>
      <c r="H26" s="10"/>
      <c r="I26" s="2" t="s">
        <v>11</v>
      </c>
    </row>
    <row r="27" spans="1:9" x14ac:dyDescent="0.25">
      <c r="A27" s="8" t="s">
        <v>25</v>
      </c>
      <c r="B27" s="10"/>
      <c r="C27" s="8">
        <v>3</v>
      </c>
      <c r="D27" s="10"/>
      <c r="E27" s="8">
        <v>1600</v>
      </c>
      <c r="F27" s="10"/>
      <c r="G27" s="8">
        <f>SUM(C27*E27)</f>
        <v>4800</v>
      </c>
      <c r="H27" s="10"/>
      <c r="I27" s="3" t="s">
        <v>36</v>
      </c>
    </row>
    <row r="28" spans="1:9" x14ac:dyDescent="0.25">
      <c r="A28" s="8" t="s">
        <v>25</v>
      </c>
      <c r="B28" s="10"/>
      <c r="C28" s="8">
        <v>9</v>
      </c>
      <c r="D28" s="10"/>
      <c r="E28" s="8">
        <v>1800</v>
      </c>
      <c r="F28" s="10"/>
      <c r="G28" s="8">
        <f>SUM(C28*E28)</f>
        <v>16200</v>
      </c>
      <c r="H28" s="10"/>
      <c r="I28" s="3" t="s">
        <v>36</v>
      </c>
    </row>
    <row r="29" spans="1:9" ht="33" customHeight="1" x14ac:dyDescent="0.25">
      <c r="A29" s="8" t="s">
        <v>38</v>
      </c>
      <c r="B29" s="10"/>
      <c r="C29" s="8">
        <v>15</v>
      </c>
      <c r="D29" s="10"/>
      <c r="E29" s="8">
        <v>871.04</v>
      </c>
      <c r="F29" s="10"/>
      <c r="G29" s="8">
        <f t="shared" ref="G29:G36" si="0">SUM(C29*E29)</f>
        <v>13065.599999999999</v>
      </c>
      <c r="H29" s="10"/>
      <c r="I29" s="3">
        <v>44566</v>
      </c>
    </row>
    <row r="30" spans="1:9" x14ac:dyDescent="0.25">
      <c r="A30" s="8" t="s">
        <v>39</v>
      </c>
      <c r="B30" s="10"/>
      <c r="C30" s="8">
        <v>1</v>
      </c>
      <c r="D30" s="10"/>
      <c r="E30" s="8">
        <v>8746.7999999999993</v>
      </c>
      <c r="F30" s="10"/>
      <c r="G30" s="8">
        <f t="shared" si="0"/>
        <v>8746.7999999999993</v>
      </c>
      <c r="H30" s="10"/>
      <c r="I30" s="3">
        <v>44575</v>
      </c>
    </row>
    <row r="31" spans="1:9" x14ac:dyDescent="0.25">
      <c r="A31" s="8" t="s">
        <v>40</v>
      </c>
      <c r="B31" s="10"/>
      <c r="C31" s="8">
        <v>9.6199999999999992</v>
      </c>
      <c r="D31" s="10"/>
      <c r="E31" s="8">
        <v>433.47</v>
      </c>
      <c r="F31" s="10"/>
      <c r="G31" s="8">
        <v>4170</v>
      </c>
      <c r="H31" s="10"/>
      <c r="I31" s="3">
        <v>44620</v>
      </c>
    </row>
    <row r="32" spans="1:9" x14ac:dyDescent="0.25">
      <c r="A32" s="8" t="s">
        <v>41</v>
      </c>
      <c r="B32" s="10"/>
      <c r="C32" s="8">
        <v>0.66</v>
      </c>
      <c r="D32" s="10"/>
      <c r="E32" s="8">
        <v>19049</v>
      </c>
      <c r="F32" s="10"/>
      <c r="G32" s="8">
        <v>12572.4</v>
      </c>
      <c r="H32" s="10"/>
      <c r="I32" s="3">
        <v>44729</v>
      </c>
    </row>
    <row r="33" spans="1:9" ht="17.25" customHeight="1" x14ac:dyDescent="0.25">
      <c r="A33" s="8" t="s">
        <v>47</v>
      </c>
      <c r="B33" s="10"/>
      <c r="C33" s="8">
        <v>3.5</v>
      </c>
      <c r="D33" s="10"/>
      <c r="E33" s="8">
        <v>893.14</v>
      </c>
      <c r="F33" s="10"/>
      <c r="G33" s="8">
        <v>3126</v>
      </c>
      <c r="H33" s="10"/>
      <c r="I33" s="3">
        <v>44904</v>
      </c>
    </row>
    <row r="34" spans="1:9" ht="17.25" customHeight="1" x14ac:dyDescent="0.25">
      <c r="A34" s="8" t="s">
        <v>42</v>
      </c>
      <c r="B34" s="10"/>
      <c r="C34" s="8">
        <v>1</v>
      </c>
      <c r="D34" s="10"/>
      <c r="E34" s="8">
        <v>802.8</v>
      </c>
      <c r="F34" s="10"/>
      <c r="G34" s="8">
        <f t="shared" ref="G34" si="1">SUM(C34*E34)</f>
        <v>802.8</v>
      </c>
      <c r="H34" s="10"/>
      <c r="I34" s="3">
        <v>44620</v>
      </c>
    </row>
    <row r="35" spans="1:9" x14ac:dyDescent="0.25">
      <c r="A35" s="8" t="s">
        <v>43</v>
      </c>
      <c r="B35" s="10"/>
      <c r="C35" s="8">
        <v>72</v>
      </c>
      <c r="D35" s="10"/>
      <c r="E35" s="8">
        <v>1636.08</v>
      </c>
      <c r="F35" s="10"/>
      <c r="G35" s="8">
        <v>117798</v>
      </c>
      <c r="H35" s="10"/>
      <c r="I35" s="3">
        <v>44797</v>
      </c>
    </row>
    <row r="36" spans="1:9" x14ac:dyDescent="0.25">
      <c r="A36" s="8" t="s">
        <v>48</v>
      </c>
      <c r="B36" s="10"/>
      <c r="C36" s="8">
        <v>3</v>
      </c>
      <c r="D36" s="10"/>
      <c r="E36" s="8">
        <v>1000</v>
      </c>
      <c r="F36" s="10"/>
      <c r="G36" s="8">
        <f t="shared" si="0"/>
        <v>3000</v>
      </c>
      <c r="H36" s="10"/>
      <c r="I36" s="3">
        <v>44904</v>
      </c>
    </row>
    <row r="37" spans="1:9" x14ac:dyDescent="0.25">
      <c r="A37" s="8" t="s">
        <v>28</v>
      </c>
      <c r="B37" s="10"/>
      <c r="C37" s="20" t="s">
        <v>29</v>
      </c>
      <c r="D37" s="21"/>
      <c r="E37" s="22">
        <v>4.43</v>
      </c>
      <c r="F37" s="23"/>
      <c r="G37" s="6">
        <f>SUM(E37*935.5*7)</f>
        <v>29009.854999999996</v>
      </c>
      <c r="H37" s="7"/>
      <c r="I37" s="4" t="s">
        <v>37</v>
      </c>
    </row>
    <row r="38" spans="1:9" x14ac:dyDescent="0.25">
      <c r="A38" s="8" t="s">
        <v>30</v>
      </c>
      <c r="B38" s="10"/>
      <c r="C38" s="20" t="s">
        <v>29</v>
      </c>
      <c r="D38" s="21"/>
      <c r="E38" s="22">
        <v>5.0199999999999996</v>
      </c>
      <c r="F38" s="23"/>
      <c r="G38" s="6">
        <f>SUM(E38*935.5*5)</f>
        <v>23481.05</v>
      </c>
      <c r="H38" s="7"/>
      <c r="I38" s="4" t="s">
        <v>37</v>
      </c>
    </row>
    <row r="39" spans="1:9" x14ac:dyDescent="0.25">
      <c r="A39" s="8" t="s">
        <v>33</v>
      </c>
      <c r="B39" s="10"/>
      <c r="C39" s="8"/>
      <c r="D39" s="10"/>
      <c r="E39" s="8"/>
      <c r="F39" s="10"/>
      <c r="G39" s="8">
        <f>SUM(G28:H38)</f>
        <v>231972.505</v>
      </c>
      <c r="H39" s="10"/>
      <c r="I39" s="3"/>
    </row>
    <row r="40" spans="1:9" x14ac:dyDescent="0.25">
      <c r="B40" t="s">
        <v>31</v>
      </c>
      <c r="C40" t="s">
        <v>32</v>
      </c>
    </row>
    <row r="41" spans="1:9" x14ac:dyDescent="0.25">
      <c r="B41" t="s">
        <v>50</v>
      </c>
    </row>
    <row r="43" spans="1:9" x14ac:dyDescent="0.25">
      <c r="B43" t="s">
        <v>19</v>
      </c>
      <c r="C43" t="s">
        <v>20</v>
      </c>
    </row>
    <row r="44" spans="1:9" x14ac:dyDescent="0.25">
      <c r="B44" t="s">
        <v>50</v>
      </c>
    </row>
    <row r="46" spans="1:9" x14ac:dyDescent="0.25">
      <c r="B46" t="s">
        <v>21</v>
      </c>
      <c r="C46" t="s">
        <v>22</v>
      </c>
    </row>
    <row r="47" spans="1:9" x14ac:dyDescent="0.25">
      <c r="B47" t="s">
        <v>23</v>
      </c>
    </row>
  </sheetData>
  <mergeCells count="76">
    <mergeCell ref="G34:H34"/>
    <mergeCell ref="G32:H32"/>
    <mergeCell ref="A33:B33"/>
    <mergeCell ref="C33:D33"/>
    <mergeCell ref="E33:F33"/>
    <mergeCell ref="G33:H33"/>
    <mergeCell ref="A32:B32"/>
    <mergeCell ref="C32:D32"/>
    <mergeCell ref="E32:F32"/>
    <mergeCell ref="G27:H27"/>
    <mergeCell ref="A31:B31"/>
    <mergeCell ref="C31:D31"/>
    <mergeCell ref="E31:F31"/>
    <mergeCell ref="G31:H31"/>
    <mergeCell ref="A28:B28"/>
    <mergeCell ref="C28:D28"/>
    <mergeCell ref="E28:F28"/>
    <mergeCell ref="G28:H28"/>
    <mergeCell ref="A30:B30"/>
    <mergeCell ref="C30:D30"/>
    <mergeCell ref="E30:F30"/>
    <mergeCell ref="C39:D39"/>
    <mergeCell ref="A29:B29"/>
    <mergeCell ref="C29:D29"/>
    <mergeCell ref="E29:F29"/>
    <mergeCell ref="A34:B34"/>
    <mergeCell ref="C34:D34"/>
    <mergeCell ref="E34:F34"/>
    <mergeCell ref="A35:B35"/>
    <mergeCell ref="C35:D35"/>
    <mergeCell ref="G39:H39"/>
    <mergeCell ref="A39:B39"/>
    <mergeCell ref="A37:B37"/>
    <mergeCell ref="C37:D37"/>
    <mergeCell ref="E37:F37"/>
    <mergeCell ref="G37:H37"/>
    <mergeCell ref="A38:B38"/>
    <mergeCell ref="C38:D38"/>
    <mergeCell ref="E38:F38"/>
    <mergeCell ref="G38:H38"/>
    <mergeCell ref="E39:F39"/>
    <mergeCell ref="A26:B26"/>
    <mergeCell ref="C26:D26"/>
    <mergeCell ref="E26:F26"/>
    <mergeCell ref="G26:H26"/>
    <mergeCell ref="E35:F35"/>
    <mergeCell ref="G35:H35"/>
    <mergeCell ref="A36:B36"/>
    <mergeCell ref="C36:D36"/>
    <mergeCell ref="E36:F36"/>
    <mergeCell ref="G36:H36"/>
    <mergeCell ref="A27:B27"/>
    <mergeCell ref="C27:D27"/>
    <mergeCell ref="E27:F27"/>
    <mergeCell ref="G30:H30"/>
    <mergeCell ref="G29:H29"/>
    <mergeCell ref="A1:I1"/>
    <mergeCell ref="A2:I4"/>
    <mergeCell ref="A5:I5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A24:I24"/>
    <mergeCell ref="H23:I23"/>
    <mergeCell ref="A18:G18"/>
    <mergeCell ref="H18:I18"/>
    <mergeCell ref="A17:G17"/>
    <mergeCell ref="A19:G19"/>
    <mergeCell ref="A20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2023-01-23T11:20:55Z</dcterms:modified>
</cp:coreProperties>
</file>